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BITAU\OneDrive - EPUDF - Eglise Protestante Unie\Bureau\GrandKiff_EnCours\BilanC\"/>
    </mc:Choice>
  </mc:AlternateContent>
  <xr:revisionPtr revIDLastSave="0" documentId="8_{156B0127-F42E-46AF-BA30-5376A41C01B2}" xr6:coauthVersionLast="36" xr6:coauthVersionMax="36" xr10:uidLastSave="{00000000-0000-0000-0000-000000000000}"/>
  <bookViews>
    <workbookView xWindow="0" yWindow="0" windowWidth="19200" windowHeight="7960" xr2:uid="{EC8D1EF5-6860-43C1-9CDE-5D1A1AFE274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3" i="1"/>
  <c r="E6" i="1"/>
  <c r="G6" i="1" s="1"/>
  <c r="D6" i="1"/>
  <c r="F6" i="1" s="1"/>
  <c r="E5" i="1"/>
  <c r="G5" i="1" s="1"/>
  <c r="D5" i="1"/>
  <c r="F5" i="1" s="1"/>
  <c r="D4" i="1"/>
  <c r="F4" i="1" s="1"/>
  <c r="E3" i="1"/>
  <c r="G3" i="1" s="1"/>
  <c r="D3" i="1"/>
  <c r="E2" i="1"/>
  <c r="G2" i="1" s="1"/>
  <c r="D2" i="1"/>
  <c r="F2" i="1" s="1"/>
  <c r="D7" i="1" l="1"/>
  <c r="F7" i="1"/>
  <c r="G7" i="1"/>
  <c r="E7" i="1"/>
</calcChain>
</file>

<file path=xl/sharedStrings.xml><?xml version="1.0" encoding="utf-8"?>
<sst xmlns="http://schemas.openxmlformats.org/spreadsheetml/2006/main" count="16" uniqueCount="16">
  <si>
    <t>Électricité</t>
  </si>
  <si>
    <t xml:space="preserve">5 à 10 g de CO2 / kWh </t>
  </si>
  <si>
    <t>Gaz</t>
  </si>
  <si>
    <t>20 à 25 g de CO2/ kWh</t>
  </si>
  <si>
    <t>Eau</t>
  </si>
  <si>
    <t xml:space="preserve">0.1 g de CO2/ m³ </t>
  </si>
  <si>
    <t>Avion</t>
  </si>
  <si>
    <t>0.18 à 0.25 kg de CO2/km</t>
  </si>
  <si>
    <t xml:space="preserve">Voiture </t>
  </si>
  <si>
    <t>0.15 à 0.25 kg de CO2/km</t>
  </si>
  <si>
    <t>Consommation annuelle</t>
  </si>
  <si>
    <t>TOTAL</t>
  </si>
  <si>
    <t>Valeur basse d'émission</t>
  </si>
  <si>
    <t>Valeur haute d'émission</t>
  </si>
  <si>
    <t xml:space="preserve">Compensation carbone basse </t>
  </si>
  <si>
    <t>Compensation carbone haute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</si>
</sst>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KWH&quot;"/>
    <numFmt numFmtId="165" formatCode="#,##0&quot; m3&quot;"/>
    <numFmt numFmtId="166" formatCode="#,##0&quot; km&quot;"/>
    <numFmt numFmtId="167" formatCode="#,##0.00&quot; TeqCO2&quot;"/>
    <numFmt numFmtId="168" formatCode="_-* #,##0.00\ [$€-40C]_-;\-* #,##0.00\ [$€-40C]_-;_-* &quot;-&quot;??\ [$€-40C]_-;_-@_-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Protection="1"/>
    <xf numFmtId="0" fontId="0" fillId="0" borderId="11" xfId="0" applyBorder="1" applyAlignment="1" applyProtection="1">
      <alignment horizontal="center"/>
    </xf>
    <xf numFmtId="0" fontId="2" fillId="0" borderId="3" xfId="0" applyFont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167" fontId="2" fillId="0" borderId="12" xfId="0" applyNumberFormat="1" applyFont="1" applyBorder="1" applyAlignment="1" applyProtection="1">
      <alignment horizontal="left" vertical="center" indent="1"/>
    </xf>
    <xf numFmtId="168" fontId="2" fillId="0" borderId="12" xfId="0" applyNumberFormat="1" applyFont="1" applyBorder="1" applyAlignment="1" applyProtection="1">
      <alignment horizontal="left" vertical="center" indent="1"/>
    </xf>
    <xf numFmtId="168" fontId="2" fillId="0" borderId="13" xfId="0" applyNumberFormat="1" applyFont="1" applyBorder="1" applyAlignment="1" applyProtection="1">
      <alignment horizontal="left" vertical="center" indent="1"/>
    </xf>
    <xf numFmtId="167" fontId="2" fillId="0" borderId="1" xfId="0" applyNumberFormat="1" applyFont="1" applyBorder="1" applyAlignment="1" applyProtection="1">
      <alignment horizontal="left" vertical="center" indent="1"/>
    </xf>
    <xf numFmtId="168" fontId="2" fillId="0" borderId="1" xfId="0" applyNumberFormat="1" applyFont="1" applyBorder="1" applyAlignment="1" applyProtection="1">
      <alignment horizontal="left" vertical="center" indent="1"/>
    </xf>
    <xf numFmtId="168" fontId="2" fillId="0" borderId="4" xfId="0" applyNumberFormat="1" applyFont="1" applyBorder="1" applyAlignment="1" applyProtection="1">
      <alignment horizontal="left" vertical="center" indent="1"/>
    </xf>
    <xf numFmtId="167" fontId="2" fillId="0" borderId="6" xfId="0" applyNumberFormat="1" applyFont="1" applyBorder="1" applyAlignment="1" applyProtection="1">
      <alignment horizontal="left" vertical="center" indent="1"/>
    </xf>
    <xf numFmtId="168" fontId="2" fillId="0" borderId="6" xfId="0" applyNumberFormat="1" applyFont="1" applyBorder="1" applyAlignment="1" applyProtection="1">
      <alignment horizontal="left" vertical="center" indent="1"/>
    </xf>
    <xf numFmtId="168" fontId="2" fillId="0" borderId="7" xfId="0" applyNumberFormat="1" applyFont="1" applyBorder="1" applyAlignment="1" applyProtection="1">
      <alignment horizontal="left" vertical="center" indent="1"/>
    </xf>
    <xf numFmtId="167" fontId="3" fillId="0" borderId="9" xfId="0" applyNumberFormat="1" applyFont="1" applyBorder="1" applyAlignment="1" applyProtection="1">
      <alignment vertical="center"/>
    </xf>
    <xf numFmtId="168" fontId="1" fillId="0" borderId="9" xfId="0" applyNumberFormat="1" applyFont="1" applyBorder="1" applyProtection="1"/>
    <xf numFmtId="168" fontId="1" fillId="0" borderId="10" xfId="0" applyNumberFormat="1" applyFont="1" applyBorder="1" applyProtection="1"/>
    <xf numFmtId="164" fontId="2" fillId="0" borderId="12" xfId="0" applyNumberFormat="1" applyFont="1" applyBorder="1" applyAlignment="1" applyProtection="1">
      <alignment horizontal="left" vertical="center" indent="1"/>
      <protection locked="0"/>
    </xf>
    <xf numFmtId="164" fontId="2" fillId="0" borderId="1" xfId="0" applyNumberFormat="1" applyFont="1" applyBorder="1" applyAlignment="1" applyProtection="1">
      <alignment horizontal="left" vertical="center" indent="1"/>
      <protection locked="0"/>
    </xf>
    <xf numFmtId="165" fontId="2" fillId="0" borderId="1" xfId="0" applyNumberFormat="1" applyFont="1" applyBorder="1" applyAlignment="1" applyProtection="1">
      <alignment horizontal="left" vertical="center" indent="1"/>
      <protection locked="0"/>
    </xf>
    <xf numFmtId="166" fontId="2" fillId="0" borderId="1" xfId="0" applyNumberFormat="1" applyFont="1" applyBorder="1" applyAlignment="1" applyProtection="1">
      <alignment horizontal="left" vertical="center" indent="1"/>
      <protection locked="0"/>
    </xf>
    <xf numFmtId="166" fontId="2" fillId="0" borderId="6" xfId="0" applyNumberFormat="1" applyFont="1" applyBorder="1" applyAlignment="1" applyProtection="1">
      <alignment horizontal="left" vertical="center" indent="1"/>
      <protection locked="0"/>
    </xf>
    <xf numFmtId="167" fontId="2" fillId="0" borderId="1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8E2F-750B-4281-B13F-E90B2CE61DB5}">
  <dimension ref="A1:G7"/>
  <sheetViews>
    <sheetView tabSelected="1" workbookViewId="0">
      <selection activeCell="D4" sqref="D4:E4"/>
    </sheetView>
  </sheetViews>
  <sheetFormatPr baseColWidth="10" defaultRowHeight="14"/>
  <cols>
    <col min="2" max="2" width="25.1640625" style="1" customWidth="1"/>
    <col min="3" max="3" width="23.58203125" customWidth="1"/>
    <col min="4" max="4" width="13.58203125" customWidth="1"/>
    <col min="5" max="5" width="14.1640625" customWidth="1"/>
    <col min="6" max="7" width="15.1640625" customWidth="1"/>
  </cols>
  <sheetData>
    <row r="1" spans="1:7" ht="28.5" thickBot="1">
      <c r="A1" s="2"/>
      <c r="B1" s="3"/>
      <c r="C1" s="8" t="s">
        <v>10</v>
      </c>
      <c r="D1" s="9" t="s">
        <v>12</v>
      </c>
      <c r="E1" s="9" t="s">
        <v>13</v>
      </c>
      <c r="F1" s="9" t="s">
        <v>14</v>
      </c>
      <c r="G1" s="10" t="s">
        <v>15</v>
      </c>
    </row>
    <row r="2" spans="1:7" ht="14.5">
      <c r="A2" s="4" t="s">
        <v>0</v>
      </c>
      <c r="B2" s="5" t="s">
        <v>1</v>
      </c>
      <c r="C2" s="23"/>
      <c r="D2" s="11">
        <f>5/1000000*$C2</f>
        <v>0</v>
      </c>
      <c r="E2" s="11">
        <f>10/1000000*$C2</f>
        <v>0</v>
      </c>
      <c r="F2" s="12">
        <f>D2*55</f>
        <v>0</v>
      </c>
      <c r="G2" s="13">
        <f t="shared" ref="G2:G6" si="0">E2*55</f>
        <v>0</v>
      </c>
    </row>
    <row r="3" spans="1:7" ht="14.5">
      <c r="A3" s="4" t="s">
        <v>2</v>
      </c>
      <c r="B3" s="5" t="s">
        <v>3</v>
      </c>
      <c r="C3" s="24"/>
      <c r="D3" s="14">
        <f>20/1000000*$C3</f>
        <v>0</v>
      </c>
      <c r="E3" s="14">
        <f>25/1000000*$C3</f>
        <v>0</v>
      </c>
      <c r="F3" s="15">
        <f t="shared" ref="F3:F6" si="1">D3*55</f>
        <v>0</v>
      </c>
      <c r="G3" s="16">
        <f t="shared" si="0"/>
        <v>0</v>
      </c>
    </row>
    <row r="4" spans="1:7" ht="14.5">
      <c r="A4" s="4" t="s">
        <v>4</v>
      </c>
      <c r="B4" s="5" t="s">
        <v>5</v>
      </c>
      <c r="C4" s="25"/>
      <c r="D4" s="28">
        <f>0.1/1000000*$C4</f>
        <v>0</v>
      </c>
      <c r="E4" s="28"/>
      <c r="F4" s="15">
        <f t="shared" si="1"/>
        <v>0</v>
      </c>
      <c r="G4" s="16">
        <f t="shared" si="0"/>
        <v>0</v>
      </c>
    </row>
    <row r="5" spans="1:7" ht="14.5">
      <c r="A5" s="4" t="s">
        <v>6</v>
      </c>
      <c r="B5" s="5" t="s">
        <v>7</v>
      </c>
      <c r="C5" s="26"/>
      <c r="D5" s="14">
        <f>0.18/1000*$C5</f>
        <v>0</v>
      </c>
      <c r="E5" s="14">
        <f>0.25/1000*$C5</f>
        <v>0</v>
      </c>
      <c r="F5" s="15">
        <f t="shared" si="1"/>
        <v>0</v>
      </c>
      <c r="G5" s="16">
        <f t="shared" si="0"/>
        <v>0</v>
      </c>
    </row>
    <row r="6" spans="1:7" ht="15" thickBot="1">
      <c r="A6" s="6" t="s">
        <v>8</v>
      </c>
      <c r="B6" s="7" t="s">
        <v>9</v>
      </c>
      <c r="C6" s="27"/>
      <c r="D6" s="17">
        <f>0.15/1000*$C6</f>
        <v>0</v>
      </c>
      <c r="E6" s="17">
        <f>0.25/1000*$C6</f>
        <v>0</v>
      </c>
      <c r="F6" s="18">
        <f t="shared" si="1"/>
        <v>0</v>
      </c>
      <c r="G6" s="19">
        <f t="shared" si="0"/>
        <v>0</v>
      </c>
    </row>
    <row r="7" spans="1:7" ht="16" thickBot="1">
      <c r="A7" s="29" t="s">
        <v>11</v>
      </c>
      <c r="B7" s="30"/>
      <c r="C7" s="30"/>
      <c r="D7" s="20">
        <f>SUM(D2:D6)</f>
        <v>0</v>
      </c>
      <c r="E7" s="20">
        <f>SUM(E2:E6)</f>
        <v>0</v>
      </c>
      <c r="F7" s="21">
        <f>SUM(F2:F6)</f>
        <v>0</v>
      </c>
      <c r="G7" s="22">
        <f>SUM(G2:G6)</f>
        <v>0</v>
      </c>
    </row>
  </sheetData>
  <sheetProtection algorithmName="SHA-512" hashValue="+FI2qng1IMD5K2LFQIxopDXBMevLpYV7N36zwvt1oUeVVjaK2otL0A7ZZowsrgpvyi8rv8yLCh8OzoLtV2KAcw==" saltValue="E4jJd2cXwvFEyrFaPMp1WA==" spinCount="100000" sheet="1" objects="1" scenarios="1"/>
  <mergeCells count="2">
    <mergeCell ref="D4:E4"/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Fouchier</dc:creator>
  <cp:lastModifiedBy>Corinne BITAUD</cp:lastModifiedBy>
  <dcterms:created xsi:type="dcterms:W3CDTF">2024-06-02T18:50:34Z</dcterms:created>
  <dcterms:modified xsi:type="dcterms:W3CDTF">2025-07-17T13:10:49Z</dcterms:modified>
</cp:coreProperties>
</file>